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0.JLMS\3.Vídeos Técnicos\2023_10_EA-A_B\"/>
    </mc:Choice>
  </mc:AlternateContent>
  <bookViews>
    <workbookView xWindow="0" yWindow="0" windowWidth="19200" windowHeight="7935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3" i="1" l="1"/>
  <c r="B99" i="1" s="1"/>
  <c r="G100" i="1" s="1"/>
  <c r="C73" i="1"/>
  <c r="C29" i="1"/>
  <c r="C41" i="1" s="1"/>
  <c r="C48" i="1" s="1"/>
  <c r="B98" i="1" l="1"/>
  <c r="D100" i="1" s="1"/>
  <c r="B80" i="1"/>
  <c r="B89" i="1" s="1"/>
</calcChain>
</file>

<file path=xl/sharedStrings.xml><?xml version="1.0" encoding="utf-8"?>
<sst xmlns="http://schemas.openxmlformats.org/spreadsheetml/2006/main" count="89" uniqueCount="82">
  <si>
    <t xml:space="preserve">PLANILHA PARA DIMENSIONAMENTO DE SISTEMAS FOTOVOLTAICOS </t>
  </si>
  <si>
    <t xml:space="preserve">Orientações: </t>
  </si>
  <si>
    <t xml:space="preserve">1º Passo: Estabelecer a equação para dimensionar a potência total do painel solar </t>
  </si>
  <si>
    <t>Mês</t>
  </si>
  <si>
    <t>Consumo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</si>
  <si>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</si>
  <si>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</si>
  <si>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</si>
  <si>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</si>
  <si>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</si>
  <si>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</si>
  <si>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</si>
  <si>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</si>
  <si>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</si>
  <si>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</si>
  <si>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</si>
  <si>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</si>
  <si>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Wgerado = </t>
  </si>
  <si>
    <t>kWh/mês</t>
  </si>
  <si>
    <t>* Para encontrar o consumo é possível consultar a conta de energia elétrica da propriedade</t>
  </si>
  <si>
    <t>2º Passo: Determinar a quantidade de trabalho ou energia necessário (Wgerado)</t>
  </si>
  <si>
    <t>3º Passo: Determinar o trabalho média efetivo sabendo o tipo de ligação da instalação</t>
  </si>
  <si>
    <t>Tipo de ligação</t>
  </si>
  <si>
    <t>Monofásica</t>
  </si>
  <si>
    <t>Bifásica</t>
  </si>
  <si>
    <t>Trifásica</t>
  </si>
  <si>
    <t>Wmínimo (kWh)</t>
  </si>
  <si>
    <t>* Consultar o tipo de ligação da propriedade: Na entrada de serviço da instalação, ou na própria conta de energia</t>
  </si>
  <si>
    <t>Wmédio efetivo =</t>
  </si>
  <si>
    <t>Valor do Wmínimo segundo a instalação =</t>
  </si>
  <si>
    <t>kWh</t>
  </si>
  <si>
    <t>4º Passo: Determinar o consumo diário</t>
  </si>
  <si>
    <t>Wmédio efetivo diário =</t>
  </si>
  <si>
    <t>kWh/dia</t>
  </si>
  <si>
    <t>5º Passo: Determinar o tempo de exposição dos coletores</t>
  </si>
  <si>
    <t xml:space="preserve">texposição = HSP = </t>
  </si>
  <si>
    <t>h/dia</t>
  </si>
  <si>
    <t>* No vídeo está explicado como encontrar o HSP segundo o gráfico de irradiância</t>
  </si>
  <si>
    <t>* Link para o site onde é possível encontrar o gráfico colocando a localização da propriedade:  https://re.jrc.ec.europa.eu/pvg_tools/en/#MR</t>
  </si>
  <si>
    <t>* As horas solar pico também podem ser encotradas em levantamentos da área, é necessário pesquisar</t>
  </si>
  <si>
    <t>6º Passo: Determinar o rendimento global do sistema</t>
  </si>
  <si>
    <t>* Estime as perdas do seu sistema dentro do intervalo dado:</t>
  </si>
  <si>
    <t>Tipo de perda</t>
  </si>
  <si>
    <t>Intervalo em %</t>
  </si>
  <si>
    <t>Temperatura</t>
  </si>
  <si>
    <t>Incompatibilidade elétrica</t>
  </si>
  <si>
    <t>Acúmulo de sujeira</t>
  </si>
  <si>
    <t>Cabeamento CC</t>
  </si>
  <si>
    <t>Cabeamento CA</t>
  </si>
  <si>
    <t>Inversor</t>
  </si>
  <si>
    <t>7 a 18</t>
  </si>
  <si>
    <t>1 a 2</t>
  </si>
  <si>
    <t>1 a 8</t>
  </si>
  <si>
    <t>0,5 a 1</t>
  </si>
  <si>
    <t xml:space="preserve">2,5 a 5 </t>
  </si>
  <si>
    <t>Perda estimada no seu sistema (%)</t>
  </si>
  <si>
    <r>
      <rPr>
        <sz val="11"/>
        <color theme="1"/>
        <rFont val="Calibri"/>
        <family val="2"/>
        <scheme val="minor"/>
      </rPr>
      <t>η</t>
    </r>
    <r>
      <rPr>
        <sz val="10.55"/>
        <color theme="1"/>
        <rFont val="Calibri"/>
        <family val="2"/>
        <scheme val="minor"/>
      </rPr>
      <t>global =</t>
    </r>
  </si>
  <si>
    <t>%</t>
  </si>
  <si>
    <t>7º Passo: Cálculo da potência total dos painéis</t>
  </si>
  <si>
    <t>Ptotal painel =</t>
  </si>
  <si>
    <t>kWp</t>
  </si>
  <si>
    <t>8º Passo: Cálculo da quantidade de placas solares (Npainéis) para obter a potência necessária</t>
  </si>
  <si>
    <t>* Necessário pesquisar as potências das placas disponíveis no mercado</t>
  </si>
  <si>
    <t>Potência do painel escolhido =</t>
  </si>
  <si>
    <t>W</t>
  </si>
  <si>
    <t xml:space="preserve">Npainéis = </t>
  </si>
  <si>
    <t>painéis</t>
  </si>
  <si>
    <t>* Porém o número deve ser exato, no pode ser decimal, portante escolha um número inteiro acima ou abaixo do resultado</t>
  </si>
  <si>
    <t>* Pode ser por aproximação do número, ou por questão de economia</t>
  </si>
  <si>
    <t>Ptotal painel=</t>
  </si>
  <si>
    <t xml:space="preserve">Preencha aqui o Npainéis inteiro, baseando-se no resultado obtido acima: </t>
  </si>
  <si>
    <t>9º Passo: Escolha do inversor de frequência conforme a potência necessária</t>
  </si>
  <si>
    <t>* Necessário consultar catálogos de fabricantes para encontrar as potências que fornecem</t>
  </si>
  <si>
    <t>* Atentar-se as unidades das informações que estão sendo solicitadas nas lacunas</t>
  </si>
  <si>
    <t>* Inversor deve estar 20% acima ou abaixo da potência do painel encontrada</t>
  </si>
  <si>
    <t>Mínimo =</t>
  </si>
  <si>
    <t>Máximo=</t>
  </si>
  <si>
    <t xml:space="preserve">Portanto a potência do inversor deve ser maior que </t>
  </si>
  <si>
    <t xml:space="preserve">kWp e menor que </t>
  </si>
  <si>
    <t>* Preencher as lacunas destacadas em branco com os dados da propriedade</t>
  </si>
  <si>
    <t>* Não altere as fórmulas, não mexa nas células de resultado</t>
  </si>
  <si>
    <t>* Os resultados sairão nas lacunas destacadas em cinza escuro e com bordas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</si>
</sst>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.5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.5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Alignment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2" borderId="0" xfId="0" applyFont="1" applyFill="1"/>
    <xf numFmtId="0" fontId="6" fillId="2" borderId="0" xfId="1" applyFont="1" applyFill="1"/>
    <xf numFmtId="0" fontId="0" fillId="2" borderId="1" xfId="0" applyFill="1" applyBorder="1"/>
    <xf numFmtId="0" fontId="0" fillId="2" borderId="0" xfId="0" applyFill="1" applyBorder="1"/>
    <xf numFmtId="0" fontId="0" fillId="2" borderId="0" xfId="0" applyFon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2" fillId="3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9</xdr:row>
      <xdr:rowOff>57150</xdr:rowOff>
    </xdr:from>
    <xdr:to>
      <xdr:col>2</xdr:col>
      <xdr:colOff>23019</xdr:colOff>
      <xdr:row>11</xdr:row>
      <xdr:rowOff>173878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3E312F1-6F5B-4554-8EB4-1E009113B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390650"/>
          <a:ext cx="2162175" cy="497729"/>
        </a:xfrm>
        <a:prstGeom prst="rect">
          <a:avLst/>
        </a:prstGeom>
      </xdr:spPr>
    </xdr:pic>
    <xdr:clientData/>
  </xdr:twoCellAnchor>
  <xdr:twoCellAnchor editAs="oneCell">
    <xdr:from>
      <xdr:col>0</xdr:col>
      <xdr:colOff>347266</xdr:colOff>
      <xdr:row>36</xdr:row>
      <xdr:rowOff>119062</xdr:rowOff>
    </xdr:from>
    <xdr:to>
      <xdr:col>2</xdr:col>
      <xdr:colOff>920067</xdr:colOff>
      <xdr:row>38</xdr:row>
      <xdr:rowOff>52621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255542A-47E7-4DD1-94D7-33576E9DF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266" y="6717109"/>
          <a:ext cx="2973895" cy="310589"/>
        </a:xfrm>
        <a:prstGeom prst="rect">
          <a:avLst/>
        </a:prstGeom>
      </xdr:spPr>
    </xdr:pic>
    <xdr:clientData/>
  </xdr:twoCellAnchor>
  <xdr:twoCellAnchor editAs="oneCell">
    <xdr:from>
      <xdr:col>0</xdr:col>
      <xdr:colOff>347264</xdr:colOff>
      <xdr:row>43</xdr:row>
      <xdr:rowOff>123905</xdr:rowOff>
    </xdr:from>
    <xdr:to>
      <xdr:col>3</xdr:col>
      <xdr:colOff>29766</xdr:colOff>
      <xdr:row>45</xdr:row>
      <xdr:rowOff>177160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390AB55E-8D17-4F36-8129-75CE2114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264" y="8041561"/>
          <a:ext cx="3105549" cy="430287"/>
        </a:xfrm>
        <a:prstGeom prst="rect">
          <a:avLst/>
        </a:prstGeom>
      </xdr:spPr>
    </xdr:pic>
    <xdr:clientData/>
  </xdr:twoCellAnchor>
  <xdr:twoCellAnchor editAs="oneCell">
    <xdr:from>
      <xdr:col>0</xdr:col>
      <xdr:colOff>109140</xdr:colOff>
      <xdr:row>53</xdr:row>
      <xdr:rowOff>49215</xdr:rowOff>
    </xdr:from>
    <xdr:to>
      <xdr:col>2</xdr:col>
      <xdr:colOff>833437</xdr:colOff>
      <xdr:row>60</xdr:row>
      <xdr:rowOff>153462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8A0257AC-A8C2-4C78-B2E7-9A4F9399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140" y="9852028"/>
          <a:ext cx="3125391" cy="1423855"/>
        </a:xfrm>
        <a:prstGeom prst="rect">
          <a:avLst/>
        </a:prstGeom>
      </xdr:spPr>
    </xdr:pic>
    <xdr:clientData/>
  </xdr:twoCellAnchor>
  <xdr:twoCellAnchor editAs="oneCell">
    <xdr:from>
      <xdr:col>0</xdr:col>
      <xdr:colOff>803672</xdr:colOff>
      <xdr:row>75</xdr:row>
      <xdr:rowOff>89297</xdr:rowOff>
    </xdr:from>
    <xdr:to>
      <xdr:col>2</xdr:col>
      <xdr:colOff>569516</xdr:colOff>
      <xdr:row>78</xdr:row>
      <xdr:rowOff>17510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48CAC8AB-7DA0-4AFF-8459-AF42610C4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672" y="14039453"/>
          <a:ext cx="2166938" cy="49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131380</xdr:colOff>
      <xdr:row>84</xdr:row>
      <xdr:rowOff>164224</xdr:rowOff>
    </xdr:from>
    <xdr:to>
      <xdr:col>2</xdr:col>
      <xdr:colOff>273708</xdr:colOff>
      <xdr:row>87</xdr:row>
      <xdr:rowOff>154302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549B3DA3-5F3F-45F8-9F6C-28C0F972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8190" y="15612241"/>
          <a:ext cx="1653190" cy="54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tabSelected="1" zoomScale="99" workbookViewId="0">
      <selection activeCell="A2" sqref="A2:S2"/>
    </sheetView>
  </sheetViews>
  <sheetFormatPr defaultRowHeight="15" x14ac:dyDescent="0.25"/>
  <cols>
    <col min="1" max="1" width="13.28515625" customWidth="1"/>
    <col min="2" max="2" width="22.7109375" customWidth="1"/>
    <col min="3" max="3" width="15.28515625" bestFit="1" customWidth="1"/>
    <col min="4" max="4" width="29.28515625" bestFit="1" customWidth="1"/>
  </cols>
  <sheetData>
    <row r="1" spans="1:2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"/>
      <c r="U2" s="1"/>
    </row>
    <row r="3" spans="1:21" x14ac:dyDescent="0.25">
      <c r="A3" s="5" t="s">
        <v>1</v>
      </c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 x14ac:dyDescent="0.25">
      <c r="A4" s="2" t="s">
        <v>79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1" x14ac:dyDescent="0.25">
      <c r="A5" s="2" t="s">
        <v>73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1" x14ac:dyDescent="0.25">
      <c r="A6" s="2" t="s">
        <v>80</v>
      </c>
      <c r="B6" s="2"/>
      <c r="C6" s="2"/>
      <c r="D6" s="2"/>
      <c r="E6" s="2"/>
      <c r="F6" s="2"/>
      <c r="G6" s="2"/>
      <c r="H6" s="2"/>
      <c r="I6" s="2"/>
      <c r="J6" s="2"/>
      <c r="K6" s="6"/>
      <c r="L6" s="2"/>
      <c r="M6" s="2"/>
      <c r="N6" s="2"/>
      <c r="O6" s="2"/>
      <c r="P6" s="2"/>
      <c r="Q6" s="2"/>
      <c r="R6" s="2"/>
      <c r="S6" s="2"/>
    </row>
    <row r="7" spans="1:21" x14ac:dyDescent="0.25">
      <c r="A7" s="2" t="s">
        <v>81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1" x14ac:dyDescent="0.25">
      <c r="A9" s="3" t="s">
        <v>2</v>
      </c>
      <c r="B9" s="3"/>
      <c r="C9" s="3"/>
      <c r="D9" s="3"/>
      <c r="E9" s="3"/>
      <c r="F9" s="3"/>
      <c r="G9" s="3"/>
      <c r="H9" s="3"/>
      <c r="I9" s="4"/>
      <c r="J9" s="4"/>
      <c r="K9" s="4"/>
      <c r="L9" s="4"/>
      <c r="M9" s="2"/>
      <c r="N9" s="2"/>
      <c r="O9" s="2"/>
      <c r="P9" s="2"/>
      <c r="Q9" s="2"/>
      <c r="R9" s="2"/>
      <c r="S9" s="2"/>
    </row>
    <row r="10" spans="1:2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1" x14ac:dyDescent="0.25">
      <c r="A14" s="3" t="s">
        <v>20</v>
      </c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2"/>
      <c r="N14" s="2"/>
      <c r="O14" s="2"/>
      <c r="P14" s="2"/>
      <c r="Q14" s="2"/>
      <c r="R14" s="2"/>
      <c r="S14" s="2"/>
    </row>
    <row r="15" spans="1:21" x14ac:dyDescent="0.25">
      <c r="A15" s="2" t="s">
        <v>19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1" x14ac:dyDescent="0.25">
      <c r="A16" s="2"/>
      <c r="B16" s="7" t="s">
        <v>3</v>
      </c>
      <c r="C16" s="7" t="s">
        <v>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2"/>
      <c r="B17" s="7" t="s">
        <v>5</v>
      </c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2"/>
      <c r="B18" s="7" t="s">
        <v>6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2"/>
      <c r="B19" s="7" t="s">
        <v>7</v>
      </c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2"/>
      <c r="B20" s="7" t="s">
        <v>8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2"/>
      <c r="B21" s="7" t="s">
        <v>9</v>
      </c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2"/>
      <c r="B22" s="7" t="s">
        <v>10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2"/>
      <c r="B23" s="7" t="s">
        <v>11</v>
      </c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2"/>
      <c r="B24" s="7" t="s">
        <v>12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2"/>
      <c r="B25" s="7" t="s">
        <v>13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2"/>
      <c r="B26" s="7" t="s">
        <v>14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2"/>
      <c r="B27" s="7" t="s">
        <v>15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2"/>
      <c r="B28" s="7" t="s">
        <v>16</v>
      </c>
      <c r="C28" s="10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2"/>
      <c r="B29" s="8" t="s">
        <v>17</v>
      </c>
      <c r="C29" s="11" t="e">
        <f>AVERAGE(C17:C28)</f>
        <v>#DIV/0!</v>
      </c>
      <c r="D29" s="2" t="s">
        <v>18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3" t="s">
        <v>21</v>
      </c>
      <c r="B31" s="3"/>
      <c r="C31" s="3"/>
      <c r="D31" s="3"/>
      <c r="E31" s="3"/>
      <c r="F31" s="3"/>
      <c r="G31" s="3"/>
      <c r="H31" s="3"/>
      <c r="I31" s="4"/>
      <c r="J31" s="4"/>
      <c r="K31" s="4"/>
      <c r="L31" s="4"/>
      <c r="M31" s="2"/>
      <c r="N31" s="2"/>
      <c r="O31" s="2"/>
      <c r="P31" s="2"/>
      <c r="Q31" s="2"/>
      <c r="R31" s="2"/>
      <c r="S31" s="2"/>
    </row>
    <row r="32" spans="1:19" x14ac:dyDescent="0.25">
      <c r="A32" s="2" t="s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2"/>
      <c r="B33" s="7" t="s">
        <v>22</v>
      </c>
      <c r="C33" s="7" t="s">
        <v>26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7" t="s">
        <v>23</v>
      </c>
      <c r="C34" s="7">
        <v>30</v>
      </c>
      <c r="D34" s="2"/>
      <c r="E34" s="2"/>
      <c r="F34" s="2"/>
      <c r="G34" s="2"/>
      <c r="H34" s="2"/>
      <c r="I34" s="2"/>
      <c r="J34" s="2"/>
      <c r="K34" s="8"/>
      <c r="L34" s="8"/>
      <c r="M34" s="8"/>
      <c r="N34" s="8"/>
      <c r="O34" s="8"/>
      <c r="P34" s="8"/>
      <c r="Q34" s="2"/>
      <c r="R34" s="2"/>
      <c r="S34" s="2"/>
    </row>
    <row r="35" spans="1:19" x14ac:dyDescent="0.25">
      <c r="A35" s="2"/>
      <c r="B35" s="7" t="s">
        <v>24</v>
      </c>
      <c r="C35" s="7">
        <v>50</v>
      </c>
      <c r="D35" s="2"/>
      <c r="E35" s="2"/>
      <c r="F35" s="2"/>
      <c r="G35" s="2"/>
      <c r="H35" s="2"/>
      <c r="I35" s="2"/>
      <c r="J35" s="2"/>
      <c r="K35" s="8"/>
      <c r="L35" s="8"/>
      <c r="M35" s="8"/>
      <c r="N35" s="8"/>
      <c r="O35" s="8"/>
      <c r="P35" s="8"/>
      <c r="Q35" s="2"/>
      <c r="R35" s="2"/>
      <c r="S35" s="2"/>
    </row>
    <row r="36" spans="1:19" x14ac:dyDescent="0.25">
      <c r="A36" s="2"/>
      <c r="B36" s="7" t="s">
        <v>25</v>
      </c>
      <c r="C36" s="7">
        <v>100</v>
      </c>
      <c r="D36" s="2"/>
      <c r="E36" s="2"/>
      <c r="F36" s="2"/>
      <c r="G36" s="2"/>
      <c r="H36" s="2"/>
      <c r="I36" s="2"/>
      <c r="J36" s="2"/>
      <c r="K36" s="8"/>
      <c r="L36" s="8"/>
      <c r="M36" s="8"/>
      <c r="N36" s="8"/>
      <c r="O36" s="8"/>
      <c r="P36" s="8"/>
      <c r="Q36" s="2"/>
      <c r="R36" s="2"/>
      <c r="S36" s="2"/>
    </row>
    <row r="37" spans="1:19" x14ac:dyDescent="0.25">
      <c r="A37" s="2"/>
      <c r="B37" s="2"/>
      <c r="C37" s="2"/>
      <c r="D37" s="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25">
      <c r="A40" s="2" t="s">
        <v>29</v>
      </c>
      <c r="B40" s="2"/>
      <c r="C40" s="2"/>
      <c r="D40" s="10"/>
      <c r="E40" s="2" t="s">
        <v>30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25">
      <c r="A41" s="2" t="s">
        <v>28</v>
      </c>
      <c r="B41" s="2"/>
      <c r="C41" s="11" t="e">
        <f>C29-D40</f>
        <v>#DIV/0!</v>
      </c>
      <c r="D41" s="2" t="s">
        <v>18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25">
      <c r="A43" s="3" t="s">
        <v>31</v>
      </c>
      <c r="B43" s="3"/>
      <c r="C43" s="3"/>
      <c r="D43" s="3"/>
      <c r="E43" s="3"/>
      <c r="F43" s="3"/>
      <c r="G43" s="3"/>
      <c r="H43" s="3"/>
      <c r="I43" s="4"/>
      <c r="J43" s="4"/>
      <c r="K43" s="4"/>
      <c r="L43" s="4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2" t="s">
        <v>32</v>
      </c>
      <c r="B48" s="2"/>
      <c r="C48" s="11" t="e">
        <f>C41/30</f>
        <v>#DIV/0!</v>
      </c>
      <c r="D48" s="2" t="s">
        <v>33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3" t="s">
        <v>34</v>
      </c>
      <c r="B50" s="3"/>
      <c r="C50" s="3"/>
      <c r="D50" s="3"/>
      <c r="E50" s="3"/>
      <c r="F50" s="3"/>
      <c r="G50" s="3"/>
      <c r="H50" s="3"/>
      <c r="I50" s="4"/>
      <c r="J50" s="4"/>
      <c r="K50" s="4"/>
      <c r="L50" s="4"/>
      <c r="M50" s="2"/>
      <c r="N50" s="2"/>
      <c r="O50" s="2"/>
      <c r="P50" s="2"/>
      <c r="Q50" s="2"/>
      <c r="R50" s="2"/>
      <c r="S50" s="2"/>
    </row>
    <row r="51" spans="1:19" x14ac:dyDescent="0.25">
      <c r="A51" s="2" t="s">
        <v>37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2" t="s">
        <v>38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2" t="s">
        <v>39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2" t="s">
        <v>35</v>
      </c>
      <c r="B62" s="2"/>
      <c r="C62" s="10"/>
      <c r="D62" s="2" t="s">
        <v>36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3" t="s">
        <v>40</v>
      </c>
      <c r="B64" s="3"/>
      <c r="C64" s="3"/>
      <c r="D64" s="3"/>
      <c r="E64" s="3"/>
      <c r="F64" s="3"/>
      <c r="G64" s="3"/>
      <c r="H64" s="3"/>
      <c r="I64" s="4"/>
      <c r="J64" s="4"/>
      <c r="K64" s="4"/>
      <c r="L64" s="4"/>
      <c r="M64" s="2"/>
      <c r="N64" s="2"/>
      <c r="O64" s="2"/>
      <c r="P64" s="2"/>
      <c r="Q64" s="2"/>
      <c r="R64" s="2"/>
      <c r="S64" s="2"/>
    </row>
    <row r="65" spans="1:19" x14ac:dyDescent="0.25">
      <c r="A65" s="2" t="s">
        <v>41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2"/>
      <c r="B66" s="7" t="s">
        <v>42</v>
      </c>
      <c r="C66" s="7" t="s">
        <v>43</v>
      </c>
      <c r="D66" s="7" t="s">
        <v>55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2"/>
      <c r="B67" s="7" t="s">
        <v>44</v>
      </c>
      <c r="C67" s="7" t="s">
        <v>50</v>
      </c>
      <c r="D67" s="1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2"/>
      <c r="B68" s="7" t="s">
        <v>45</v>
      </c>
      <c r="C68" s="7" t="s">
        <v>51</v>
      </c>
      <c r="D68" s="1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2"/>
      <c r="B69" s="7" t="s">
        <v>46</v>
      </c>
      <c r="C69" s="7" t="s">
        <v>52</v>
      </c>
      <c r="D69" s="10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x14ac:dyDescent="0.25">
      <c r="A70" s="2"/>
      <c r="B70" s="7" t="s">
        <v>47</v>
      </c>
      <c r="C70" s="7" t="s">
        <v>53</v>
      </c>
      <c r="D70" s="10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2"/>
      <c r="B71" s="7" t="s">
        <v>48</v>
      </c>
      <c r="C71" s="7" t="s">
        <v>53</v>
      </c>
      <c r="D71" s="1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2"/>
      <c r="B72" s="7" t="s">
        <v>49</v>
      </c>
      <c r="C72" s="7" t="s">
        <v>54</v>
      </c>
      <c r="D72" s="1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2"/>
      <c r="B73" s="9" t="s">
        <v>56</v>
      </c>
      <c r="C73" s="11">
        <f>((100-D67)*(100-D68)*(100-D69)*(100-D70)*(100-D71)*(100-D72))/10000000000</f>
        <v>100</v>
      </c>
      <c r="D73" s="2" t="s">
        <v>57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5">
      <c r="A75" s="3" t="s">
        <v>58</v>
      </c>
      <c r="B75" s="3"/>
      <c r="C75" s="3"/>
      <c r="D75" s="3"/>
      <c r="E75" s="3"/>
      <c r="F75" s="3"/>
      <c r="G75" s="3"/>
      <c r="H75" s="3"/>
      <c r="I75" s="4"/>
      <c r="J75" s="4"/>
      <c r="K75" s="4"/>
      <c r="L75" s="4"/>
      <c r="M75" s="2"/>
      <c r="N75" s="2"/>
      <c r="O75" s="2"/>
      <c r="P75" s="2"/>
      <c r="Q75" s="2"/>
      <c r="R75" s="2"/>
      <c r="S75" s="2"/>
    </row>
    <row r="76" spans="1:19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x14ac:dyDescent="0.25">
      <c r="A80" s="2" t="s">
        <v>59</v>
      </c>
      <c r="B80" s="11" t="e">
        <f>C48/(C62*(C73/100))</f>
        <v>#DIV/0!</v>
      </c>
      <c r="C80" s="2" t="s">
        <v>60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x14ac:dyDescent="0.25">
      <c r="A82" s="3" t="s">
        <v>61</v>
      </c>
      <c r="B82" s="3"/>
      <c r="C82" s="3"/>
      <c r="D82" s="3"/>
      <c r="E82" s="3"/>
      <c r="F82" s="3"/>
      <c r="G82" s="3"/>
      <c r="H82" s="3"/>
      <c r="I82" s="4"/>
      <c r="J82" s="4"/>
      <c r="K82" s="4"/>
      <c r="L82" s="4"/>
      <c r="M82" s="2"/>
      <c r="N82" s="2"/>
      <c r="O82" s="2"/>
      <c r="P82" s="2"/>
      <c r="Q82" s="2"/>
      <c r="R82" s="2"/>
      <c r="S82" s="2"/>
    </row>
    <row r="83" spans="1:19" x14ac:dyDescent="0.25">
      <c r="A83" s="2" t="s">
        <v>62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x14ac:dyDescent="0.25">
      <c r="A84" s="2" t="s">
        <v>63</v>
      </c>
      <c r="B84" s="2"/>
      <c r="C84" s="10"/>
      <c r="D84" s="2" t="s">
        <v>64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A89" s="2" t="s">
        <v>65</v>
      </c>
      <c r="B89" s="11" t="e">
        <f>(B80*1000)/C84</f>
        <v>#DIV/0!</v>
      </c>
      <c r="C89" s="2" t="s">
        <v>66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A90" s="2" t="s">
        <v>67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A91" s="2" t="s">
        <v>68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A92" s="2" t="s">
        <v>70</v>
      </c>
      <c r="B92" s="2"/>
      <c r="C92" s="8"/>
      <c r="D92" s="2"/>
      <c r="E92" s="10"/>
      <c r="F92" s="2" t="s">
        <v>66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A93" s="2" t="s">
        <v>69</v>
      </c>
      <c r="B93" s="11">
        <f>(E92*C84)/1000</f>
        <v>0</v>
      </c>
      <c r="C93" s="2" t="s">
        <v>60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A95" s="3" t="s">
        <v>71</v>
      </c>
      <c r="B95" s="3"/>
      <c r="C95" s="3"/>
      <c r="D95" s="3"/>
      <c r="E95" s="3"/>
      <c r="F95" s="3"/>
      <c r="G95" s="3"/>
      <c r="H95" s="3"/>
      <c r="I95" s="4"/>
      <c r="J95" s="4"/>
      <c r="K95" s="4"/>
      <c r="L95" s="4"/>
      <c r="M95" s="2"/>
      <c r="N95" s="2"/>
      <c r="O95" s="2"/>
      <c r="P95" s="2"/>
      <c r="Q95" s="2"/>
      <c r="R95" s="2"/>
      <c r="S95" s="2"/>
    </row>
    <row r="96" spans="1:19" x14ac:dyDescent="0.25">
      <c r="A96" s="2" t="s">
        <v>72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x14ac:dyDescent="0.25">
      <c r="A97" s="2" t="s">
        <v>74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x14ac:dyDescent="0.25">
      <c r="A98" s="2" t="s">
        <v>75</v>
      </c>
      <c r="B98" s="11">
        <f>B93*0.8</f>
        <v>0</v>
      </c>
      <c r="C98" s="2" t="s">
        <v>60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x14ac:dyDescent="0.25">
      <c r="A99" s="2" t="s">
        <v>76</v>
      </c>
      <c r="B99" s="11">
        <f>B93*1.2</f>
        <v>0</v>
      </c>
      <c r="C99" s="2" t="s">
        <v>60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x14ac:dyDescent="0.25">
      <c r="A100" s="2" t="s">
        <v>77</v>
      </c>
      <c r="B100" s="2"/>
      <c r="C100" s="2"/>
      <c r="D100" s="11">
        <f>B98</f>
        <v>0</v>
      </c>
      <c r="E100" s="2" t="s">
        <v>78</v>
      </c>
      <c r="F100" s="2"/>
      <c r="G100" s="11">
        <f>B99</f>
        <v>0</v>
      </c>
      <c r="H100" s="2" t="s">
        <v>60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</sheetData>
  <mergeCells count="1">
    <mergeCell ref="A2:S2"/>
  </mergeCells>
  <phoneticPr fontId="3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Nicoly Bolino</dc:creator>
  <cp:lastModifiedBy>xxxxxxxxxxxxx</cp:lastModifiedBy>
  <dcterms:created xsi:type="dcterms:W3CDTF">2023-10-19T18:45:25Z</dcterms:created>
  <dcterms:modified xsi:type="dcterms:W3CDTF">2024-01-25T19:14:43Z</dcterms:modified>
</cp:coreProperties>
</file>